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<sst xmlns="http://schemas.openxmlformats.org/spreadsheetml/2006/main" count="67" uniqueCount="24">
  <si>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</si>
  <si>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</si>
  <si>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</si>
  <si>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</si>
  <si>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</si>
  <si>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</si>
  <si>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</si>
  <si>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</si>
  <si>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</si>
  <si>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</si>
  <si>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</si>
  <si>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</si>
  <si>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</si>
  <si>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</si>
  <si>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Control de mangas</t>
  </si>
  <si>
    <t>Pole</t>
  </si>
  <si>
    <t>CARLOS</t>
  </si>
  <si>
    <t>JAVIER</t>
  </si>
  <si>
    <t>JUAN</t>
  </si>
  <si>
    <t>IGNACIO</t>
  </si>
  <si>
    <t>MANUEL</t>
  </si>
  <si>
    <t>ROBERT</t>
  </si>
  <si>
    <t>ANGEL</t>
  </si>
  <si>
    <t>JULIAN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</si>
</sst>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  <numFmt numFmtId="166" formatCode="0.000"/>
  </numFmts>
  <fonts count="25">
    <font>
      <sz val="10"/>
      <name val="Arial"/>
      <family val="0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4"/>
      <color indexed="20"/>
      <name val="Arial"/>
      <family val="2"/>
    </font>
    <font>
      <b/>
      <sz val="14"/>
      <color indexed="23"/>
      <name val="Arial"/>
      <family val="2"/>
    </font>
    <font>
      <b/>
      <sz val="18"/>
      <color indexed="14"/>
      <name val="Arial"/>
      <family val="2"/>
    </font>
    <font>
      <sz val="18"/>
      <name val="Arial"/>
      <family val="0"/>
    </font>
    <font>
      <sz val="18"/>
      <name val="Century Gothic"/>
      <family val="2"/>
    </font>
    <font>
      <sz val="18"/>
      <name val="Serpentine"/>
      <family val="0"/>
    </font>
    <font>
      <b/>
      <sz val="18"/>
      <name val="Arial"/>
      <family val="2"/>
    </font>
    <font>
      <b/>
      <sz val="18"/>
      <color indexed="23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49"/>
      <name val="Arial"/>
      <family val="2"/>
    </font>
    <font>
      <b/>
      <sz val="18"/>
      <color indexed="12"/>
      <name val="Arial"/>
      <family val="2"/>
    </font>
    <font>
      <b/>
      <sz val="18"/>
      <color indexed="1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u val="single"/>
      <sz val="18"/>
      <color indexed="49"/>
      <name val="Arial"/>
      <family val="2"/>
    </font>
    <font>
      <b/>
      <sz val="12"/>
      <name val="Arial"/>
      <family val="2"/>
    </font>
    <font>
      <b/>
      <sz val="18"/>
      <color indexed="51"/>
      <name val="Arial"/>
      <family val="2"/>
    </font>
    <font>
      <b/>
      <sz val="18"/>
      <color indexed="48"/>
      <name val="Arial"/>
      <family val="2"/>
    </font>
    <font>
      <b/>
      <sz val="18"/>
      <color indexed="55"/>
      <name val="Arial"/>
      <family val="2"/>
    </font>
    <font>
      <u val="single"/>
      <sz val="1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20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165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165" fontId="11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165" fontId="11" fillId="0" borderId="1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165" fontId="12" fillId="0" borderId="19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165" fontId="14" fillId="0" borderId="19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0" xfId="0" applyFont="1" applyBorder="1" applyAlignment="1">
      <alignment/>
    </xf>
    <xf numFmtId="165" fontId="16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165" fontId="16" fillId="0" borderId="1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165" fontId="10" fillId="0" borderId="19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165" fontId="13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165" fontId="13" fillId="0" borderId="1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165" fontId="15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65" fontId="15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5" fontId="6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7" xfId="0" applyFont="1" applyBorder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/>
    </xf>
    <xf numFmtId="0" fontId="22" fillId="0" borderId="7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zoomScale="60" zoomScaleNormal="60" workbookViewId="0" topLeftCell="A2">
      <selection activeCell="K21" sqref="K21"/>
    </sheetView>
  </sheetViews>
  <sheetFormatPr defaultColWidth="11.421875" defaultRowHeight="12.75"/>
  <cols>
    <col min="1" max="1" width="2.140625" style="1" customWidth="1"/>
    <col min="2" max="2" width="25.7109375" style="1" customWidth="1"/>
    <col min="3" max="3" width="17.421875" style="1" customWidth="1"/>
    <col min="4" max="4" width="8.7109375" style="1" customWidth="1"/>
    <col min="5" max="5" width="5.7109375" style="1" customWidth="1"/>
    <col min="6" max="6" width="8.7109375" style="1" customWidth="1"/>
    <col min="7" max="7" width="5.7109375" style="1" customWidth="1"/>
    <col min="8" max="8" width="8.7109375" style="1" customWidth="1"/>
    <col min="9" max="9" width="5.7109375" style="1" customWidth="1"/>
    <col min="10" max="10" width="8.7109375" style="1" customWidth="1"/>
    <col min="11" max="11" width="5.7109375" style="1" customWidth="1"/>
    <col min="12" max="12" width="8.7109375" style="1" customWidth="1"/>
    <col min="13" max="13" width="5.7109375" style="1" customWidth="1"/>
    <col min="14" max="14" width="2.140625" style="1" customWidth="1"/>
    <col min="15" max="15" width="6.7109375" style="1" customWidth="1"/>
    <col min="16" max="16" width="11.421875" style="1" customWidth="1"/>
    <col min="17" max="17" width="3.421875" style="1" customWidth="1"/>
    <col min="18" max="18" width="10.140625" style="1" bestFit="1" customWidth="1"/>
    <col min="19" max="19" width="16.28125" style="1" bestFit="1" customWidth="1"/>
    <col min="20" max="20" width="5.00390625" style="1" customWidth="1"/>
    <col min="21" max="21" width="4.421875" style="1" customWidth="1"/>
    <col min="22" max="16384" width="11.421875" style="1" customWidth="1"/>
  </cols>
  <sheetData>
    <row r="1" ht="31.5" customHeight="1" hidden="1" thickBot="1"/>
    <row r="2" spans="1:15" ht="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1:15" s="17" customFormat="1" ht="19.5" customHeight="1">
      <c r="A3" s="8"/>
      <c r="B3" s="9" t="s">
        <v>6</v>
      </c>
      <c r="C3" s="10"/>
      <c r="D3" s="9" t="s">
        <v>7</v>
      </c>
      <c r="E3" s="11"/>
      <c r="F3" s="12"/>
      <c r="G3" s="13" t="s">
        <v>8</v>
      </c>
      <c r="H3" s="14"/>
      <c r="I3" s="14"/>
      <c r="J3" s="14"/>
      <c r="K3" s="14"/>
      <c r="L3" s="14"/>
      <c r="M3" s="15"/>
      <c r="N3" s="16"/>
      <c r="O3" s="12"/>
    </row>
    <row r="4" spans="1:15" ht="4.5" customHeight="1" thickBot="1">
      <c r="A4" s="1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9"/>
      <c r="O4" s="7"/>
    </row>
    <row r="5" spans="1:15" s="26" customFormat="1" ht="23.25">
      <c r="A5" s="20"/>
      <c r="B5" s="21" t="s">
        <v>0</v>
      </c>
      <c r="C5" s="21" t="s">
        <v>15</v>
      </c>
      <c r="D5" s="22" t="s">
        <v>2</v>
      </c>
      <c r="E5" s="22"/>
      <c r="F5" s="22" t="s">
        <v>3</v>
      </c>
      <c r="G5" s="22"/>
      <c r="H5" s="22" t="s">
        <v>4</v>
      </c>
      <c r="I5" s="22"/>
      <c r="J5" s="22" t="s">
        <v>5</v>
      </c>
      <c r="K5" s="22"/>
      <c r="L5" s="23" t="s">
        <v>13</v>
      </c>
      <c r="M5" s="24"/>
      <c r="N5" s="25"/>
      <c r="O5" s="21"/>
    </row>
    <row r="6" spans="1:16" s="37" customFormat="1" ht="23.25">
      <c r="A6" s="27"/>
      <c r="B6" s="28" t="s">
        <v>20</v>
      </c>
      <c r="C6" s="212">
        <v>13.714</v>
      </c>
      <c r="D6" s="30">
        <v>16</v>
      </c>
      <c r="E6" s="31"/>
      <c r="F6" s="32">
        <v>15</v>
      </c>
      <c r="G6" s="33"/>
      <c r="H6" s="32">
        <v>15</v>
      </c>
      <c r="I6" s="33"/>
      <c r="J6" s="30">
        <v>16</v>
      </c>
      <c r="K6" s="31"/>
      <c r="L6" s="32">
        <f>D6+F6+H6+J6</f>
        <v>62</v>
      </c>
      <c r="M6" s="33"/>
      <c r="N6" s="34"/>
      <c r="O6" s="35"/>
      <c r="P6" s="36">
        <f>L6+(M7/100)</f>
        <v>62</v>
      </c>
    </row>
    <row r="7" spans="1:16" s="37" customFormat="1" ht="15" customHeight="1">
      <c r="A7" s="27"/>
      <c r="B7" s="28"/>
      <c r="C7" s="212"/>
      <c r="D7" s="38"/>
      <c r="E7" s="39"/>
      <c r="F7" s="40"/>
      <c r="G7" s="41"/>
      <c r="H7" s="40"/>
      <c r="I7" s="41"/>
      <c r="J7" s="38"/>
      <c r="K7" s="39"/>
      <c r="L7" s="40"/>
      <c r="M7" s="41">
        <f>E7+G7+I7+K7</f>
        <v>0</v>
      </c>
      <c r="N7" s="34"/>
      <c r="O7" s="35"/>
      <c r="P7" s="42"/>
    </row>
    <row r="8" spans="1:16" s="53" customFormat="1" ht="23.25">
      <c r="A8" s="43"/>
      <c r="B8" s="76" t="s">
        <v>22</v>
      </c>
      <c r="C8" s="215">
        <v>13.876</v>
      </c>
      <c r="D8" s="46">
        <v>14</v>
      </c>
      <c r="E8" s="47"/>
      <c r="F8" s="48">
        <v>16</v>
      </c>
      <c r="G8" s="47"/>
      <c r="H8" s="48">
        <v>14</v>
      </c>
      <c r="I8" s="49"/>
      <c r="J8" s="46">
        <v>15</v>
      </c>
      <c r="K8" s="47"/>
      <c r="L8" s="48">
        <f>D8+F8+H8+J8</f>
        <v>59</v>
      </c>
      <c r="M8" s="49"/>
      <c r="N8" s="50"/>
      <c r="O8" s="51"/>
      <c r="P8" s="52">
        <f>L8+(M9/100)</f>
        <v>59</v>
      </c>
    </row>
    <row r="9" spans="1:16" s="53" customFormat="1" ht="15" customHeight="1">
      <c r="A9" s="43"/>
      <c r="B9" s="76"/>
      <c r="C9" s="215"/>
      <c r="D9" s="54"/>
      <c r="E9" s="55"/>
      <c r="F9" s="56"/>
      <c r="G9" s="55"/>
      <c r="H9" s="56"/>
      <c r="I9" s="57"/>
      <c r="J9" s="54"/>
      <c r="K9" s="55"/>
      <c r="L9" s="56"/>
      <c r="M9" s="57">
        <f>E9+G9+I9+K9</f>
        <v>0</v>
      </c>
      <c r="N9" s="50"/>
      <c r="O9" s="51"/>
      <c r="P9" s="58"/>
    </row>
    <row r="10" spans="1:22" s="69" customFormat="1" ht="23.25">
      <c r="A10" s="59"/>
      <c r="B10" s="44" t="s">
        <v>18</v>
      </c>
      <c r="C10" s="213">
        <v>14.223</v>
      </c>
      <c r="D10" s="62">
        <v>14</v>
      </c>
      <c r="E10" s="63"/>
      <c r="F10" s="64">
        <v>15</v>
      </c>
      <c r="G10" s="63"/>
      <c r="H10" s="64">
        <v>15</v>
      </c>
      <c r="I10" s="65"/>
      <c r="J10" s="62">
        <v>14</v>
      </c>
      <c r="K10" s="63"/>
      <c r="L10" s="64">
        <f>D10+F10+H10+J10</f>
        <v>58</v>
      </c>
      <c r="M10" s="65"/>
      <c r="N10" s="66"/>
      <c r="O10" s="67"/>
      <c r="P10" s="68">
        <f>L10+(M11/100)</f>
        <v>58</v>
      </c>
      <c r="R10" s="174">
        <f>L6+(M7/100)</f>
        <v>62</v>
      </c>
      <c r="S10" s="175" t="str">
        <f>B6</f>
        <v>MANUEL</v>
      </c>
      <c r="T10" s="175">
        <f>L6</f>
        <v>62</v>
      </c>
      <c r="U10" s="175">
        <f>M7</f>
        <v>0</v>
      </c>
      <c r="V10" s="176"/>
    </row>
    <row r="11" spans="1:22" s="69" customFormat="1" ht="15" customHeight="1">
      <c r="A11" s="59"/>
      <c r="B11" s="44"/>
      <c r="C11" s="213"/>
      <c r="D11" s="70"/>
      <c r="E11" s="71"/>
      <c r="F11" s="72"/>
      <c r="G11" s="71"/>
      <c r="H11" s="72"/>
      <c r="I11" s="73"/>
      <c r="J11" s="70"/>
      <c r="K11" s="71"/>
      <c r="L11" s="72"/>
      <c r="M11" s="73">
        <f>E11+G11+I11+K11</f>
        <v>0</v>
      </c>
      <c r="N11" s="66"/>
      <c r="O11" s="67"/>
      <c r="P11" s="74"/>
      <c r="R11" s="174">
        <f>L8+(M9/100)</f>
        <v>59</v>
      </c>
      <c r="S11" s="175" t="str">
        <f>B8</f>
        <v>ANGEL</v>
      </c>
      <c r="T11" s="175">
        <f>L8</f>
        <v>59</v>
      </c>
      <c r="U11" s="175">
        <f>M9</f>
        <v>0</v>
      </c>
      <c r="V11" s="176"/>
    </row>
    <row r="12" spans="1:22" s="86" customFormat="1" ht="23.25">
      <c r="A12" s="75"/>
      <c r="B12" s="60" t="s">
        <v>21</v>
      </c>
      <c r="C12" s="214">
        <v>14.778</v>
      </c>
      <c r="D12" s="78">
        <v>13</v>
      </c>
      <c r="E12" s="79"/>
      <c r="F12" s="80">
        <v>14</v>
      </c>
      <c r="G12" s="81"/>
      <c r="H12" s="80">
        <v>15</v>
      </c>
      <c r="I12" s="82"/>
      <c r="J12" s="78">
        <v>13</v>
      </c>
      <c r="K12" s="79"/>
      <c r="L12" s="80">
        <f>D12+F12+H12+J12</f>
        <v>55</v>
      </c>
      <c r="M12" s="82"/>
      <c r="N12" s="83"/>
      <c r="O12" s="84"/>
      <c r="P12" s="85">
        <f>L12+(M13/100)</f>
        <v>55</v>
      </c>
      <c r="R12" s="174">
        <f>L10+(M11/100)</f>
        <v>58</v>
      </c>
      <c r="S12" s="175" t="str">
        <f>B10</f>
        <v>JUAN</v>
      </c>
      <c r="T12" s="175">
        <f>L10</f>
        <v>58</v>
      </c>
      <c r="U12" s="175">
        <f>M11</f>
        <v>0</v>
      </c>
      <c r="V12" s="177"/>
    </row>
    <row r="13" spans="1:22" s="86" customFormat="1" ht="15" customHeight="1">
      <c r="A13" s="75"/>
      <c r="B13" s="60"/>
      <c r="C13" s="214"/>
      <c r="D13" s="87"/>
      <c r="E13" s="88"/>
      <c r="F13" s="89"/>
      <c r="G13" s="88"/>
      <c r="H13" s="89"/>
      <c r="I13" s="90"/>
      <c r="J13" s="87"/>
      <c r="K13" s="88"/>
      <c r="L13" s="89"/>
      <c r="M13" s="90">
        <f>E13+G13+I13+K13</f>
        <v>0</v>
      </c>
      <c r="N13" s="83"/>
      <c r="O13" s="84"/>
      <c r="P13" s="91"/>
      <c r="R13" s="174">
        <f>L12+(M13/100)</f>
        <v>55</v>
      </c>
      <c r="S13" s="175" t="str">
        <f>B12</f>
        <v>ROBERT</v>
      </c>
      <c r="T13" s="175">
        <f>L12</f>
        <v>55</v>
      </c>
      <c r="U13" s="175">
        <f>M13</f>
        <v>0</v>
      </c>
      <c r="V13" s="177"/>
    </row>
    <row r="14" spans="1:22" s="102" customFormat="1" ht="23.25">
      <c r="A14" s="92"/>
      <c r="B14" s="141" t="s">
        <v>17</v>
      </c>
      <c r="C14" s="219">
        <v>15.069</v>
      </c>
      <c r="D14" s="95">
        <v>11</v>
      </c>
      <c r="E14" s="96"/>
      <c r="F14" s="97">
        <v>12</v>
      </c>
      <c r="G14" s="96"/>
      <c r="H14" s="97">
        <v>12</v>
      </c>
      <c r="I14" s="98"/>
      <c r="J14" s="95">
        <v>11</v>
      </c>
      <c r="K14" s="96"/>
      <c r="L14" s="97">
        <f>D14+F14+H14+J14</f>
        <v>46</v>
      </c>
      <c r="M14" s="98"/>
      <c r="N14" s="99"/>
      <c r="O14" s="100"/>
      <c r="P14" s="101">
        <f>L14+(M15/100)</f>
        <v>46</v>
      </c>
      <c r="R14" s="174">
        <f>L14+(M15/100)</f>
        <v>46</v>
      </c>
      <c r="S14" s="175" t="str">
        <f>B14</f>
        <v>JAVIER</v>
      </c>
      <c r="T14" s="175">
        <f>L14</f>
        <v>46</v>
      </c>
      <c r="U14" s="175">
        <f>M15</f>
        <v>0</v>
      </c>
      <c r="V14" s="178"/>
    </row>
    <row r="15" spans="1:22" s="102" customFormat="1" ht="15" customHeight="1">
      <c r="A15" s="92"/>
      <c r="B15" s="141"/>
      <c r="C15" s="219"/>
      <c r="D15" s="103"/>
      <c r="E15" s="104"/>
      <c r="F15" s="105"/>
      <c r="G15" s="104"/>
      <c r="H15" s="105"/>
      <c r="I15" s="106"/>
      <c r="J15" s="103"/>
      <c r="K15" s="104"/>
      <c r="L15" s="105"/>
      <c r="M15" s="106">
        <f>E15+G15+I15+K15</f>
        <v>0</v>
      </c>
      <c r="N15" s="99"/>
      <c r="O15" s="100"/>
      <c r="P15" s="107"/>
      <c r="R15" s="174">
        <f>L16+(M17/100)</f>
        <v>53</v>
      </c>
      <c r="S15" s="175" t="str">
        <f>B16</f>
        <v>CARLOS</v>
      </c>
      <c r="T15" s="175">
        <f>L16</f>
        <v>53</v>
      </c>
      <c r="U15" s="175">
        <f>M17</f>
        <v>0</v>
      </c>
      <c r="V15" s="178"/>
    </row>
    <row r="16" spans="1:22" s="118" customFormat="1" ht="23.25">
      <c r="A16" s="108"/>
      <c r="B16" s="109" t="s">
        <v>16</v>
      </c>
      <c r="C16" s="217">
        <v>15.62</v>
      </c>
      <c r="D16" s="111">
        <v>13</v>
      </c>
      <c r="E16" s="112"/>
      <c r="F16" s="113">
        <v>14</v>
      </c>
      <c r="G16" s="112"/>
      <c r="H16" s="113">
        <v>13</v>
      </c>
      <c r="I16" s="114"/>
      <c r="J16" s="111">
        <v>13</v>
      </c>
      <c r="K16" s="112"/>
      <c r="L16" s="113">
        <f>D16+F16+H16+J16</f>
        <v>53</v>
      </c>
      <c r="M16" s="114"/>
      <c r="N16" s="115"/>
      <c r="O16" s="116"/>
      <c r="P16" s="117">
        <f>L16+(M17/100)</f>
        <v>53</v>
      </c>
      <c r="R16" s="174">
        <f>L18+(M19/100)</f>
        <v>51</v>
      </c>
      <c r="S16" s="175" t="str">
        <f>B18</f>
        <v>IGNACIO</v>
      </c>
      <c r="T16" s="175">
        <f>L18</f>
        <v>51</v>
      </c>
      <c r="U16" s="175">
        <f>M19</f>
        <v>0</v>
      </c>
      <c r="V16" s="179"/>
    </row>
    <row r="17" spans="1:22" s="118" customFormat="1" ht="15" customHeight="1">
      <c r="A17" s="108"/>
      <c r="B17" s="109"/>
      <c r="C17" s="217"/>
      <c r="D17" s="119"/>
      <c r="E17" s="120"/>
      <c r="F17" s="121"/>
      <c r="G17" s="120"/>
      <c r="H17" s="121"/>
      <c r="I17" s="122"/>
      <c r="J17" s="119"/>
      <c r="K17" s="120"/>
      <c r="L17" s="121"/>
      <c r="M17" s="122">
        <f>E17+G17+I17+K17</f>
        <v>0</v>
      </c>
      <c r="N17" s="115"/>
      <c r="O17" s="116"/>
      <c r="P17" s="123"/>
      <c r="R17" s="174">
        <f>L20+(M21/100)</f>
        <v>41</v>
      </c>
      <c r="S17" s="175" t="str">
        <f>B20</f>
        <v>JULIAN</v>
      </c>
      <c r="T17" s="175">
        <f>L20</f>
        <v>41</v>
      </c>
      <c r="U17" s="175">
        <f>M21</f>
        <v>0</v>
      </c>
      <c r="V17" s="179"/>
    </row>
    <row r="18" spans="1:16" s="134" customFormat="1" ht="23.25">
      <c r="A18" s="124"/>
      <c r="B18" s="93" t="s">
        <v>19</v>
      </c>
      <c r="C18" s="216">
        <v>19.431</v>
      </c>
      <c r="D18" s="127">
        <v>12</v>
      </c>
      <c r="E18" s="128"/>
      <c r="F18" s="129">
        <v>14</v>
      </c>
      <c r="G18" s="128"/>
      <c r="H18" s="129">
        <v>13</v>
      </c>
      <c r="I18" s="130"/>
      <c r="J18" s="127">
        <v>12</v>
      </c>
      <c r="K18" s="128"/>
      <c r="L18" s="129">
        <f>D18+F18+H18+J18</f>
        <v>51</v>
      </c>
      <c r="M18" s="130"/>
      <c r="N18" s="131"/>
      <c r="O18" s="132"/>
      <c r="P18" s="133">
        <f>L18+(M19/100)</f>
        <v>51</v>
      </c>
    </row>
    <row r="19" spans="1:16" s="134" customFormat="1" ht="15" customHeight="1">
      <c r="A19" s="124"/>
      <c r="B19" s="93"/>
      <c r="C19" s="216"/>
      <c r="D19" s="135"/>
      <c r="E19" s="136"/>
      <c r="F19" s="137"/>
      <c r="G19" s="136"/>
      <c r="H19" s="137"/>
      <c r="I19" s="138"/>
      <c r="J19" s="135"/>
      <c r="K19" s="136"/>
      <c r="L19" s="137"/>
      <c r="M19" s="138">
        <f>E19+G19+I19+K19</f>
        <v>0</v>
      </c>
      <c r="N19" s="131"/>
      <c r="O19" s="132"/>
      <c r="P19" s="139"/>
    </row>
    <row r="20" spans="1:16" s="150" customFormat="1" ht="23.25">
      <c r="A20" s="140"/>
      <c r="B20" s="125" t="s">
        <v>23</v>
      </c>
      <c r="C20" s="218">
        <v>24.069</v>
      </c>
      <c r="D20" s="143">
        <v>11</v>
      </c>
      <c r="E20" s="144"/>
      <c r="F20" s="145">
        <v>11</v>
      </c>
      <c r="G20" s="144"/>
      <c r="H20" s="145">
        <v>10</v>
      </c>
      <c r="I20" s="146"/>
      <c r="J20" s="143">
        <v>9</v>
      </c>
      <c r="K20" s="144"/>
      <c r="L20" s="145">
        <f>D20+F20+H20+J20</f>
        <v>41</v>
      </c>
      <c r="M20" s="146"/>
      <c r="N20" s="147"/>
      <c r="O20" s="148"/>
      <c r="P20" s="149">
        <f>L20+(M21/100)</f>
        <v>41</v>
      </c>
    </row>
    <row r="21" spans="1:16" s="150" customFormat="1" ht="15" customHeight="1" thickBot="1">
      <c r="A21" s="140"/>
      <c r="B21" s="125"/>
      <c r="C21" s="218"/>
      <c r="D21" s="151"/>
      <c r="E21" s="152"/>
      <c r="F21" s="153"/>
      <c r="G21" s="152"/>
      <c r="H21" s="153"/>
      <c r="I21" s="154"/>
      <c r="J21" s="151"/>
      <c r="K21" s="155"/>
      <c r="L21" s="156"/>
      <c r="M21" s="157">
        <f>E21+G21+I21+K21</f>
        <v>0</v>
      </c>
      <c r="N21" s="147"/>
      <c r="O21" s="148"/>
      <c r="P21" s="158"/>
    </row>
    <row r="22" spans="1:15" ht="23.25">
      <c r="A22" s="18"/>
      <c r="B22" s="7"/>
      <c r="C22" s="7"/>
      <c r="D22" s="159"/>
      <c r="E22" s="159"/>
      <c r="F22" s="159"/>
      <c r="G22" s="159"/>
      <c r="H22" s="159"/>
      <c r="I22" s="159"/>
      <c r="J22" s="159"/>
      <c r="K22" s="160"/>
      <c r="L22" s="7"/>
      <c r="M22" s="7"/>
      <c r="N22" s="19"/>
      <c r="O22" s="7"/>
    </row>
    <row r="23" spans="1:16" s="165" customFormat="1" ht="19.5" customHeight="1">
      <c r="A23" s="161"/>
      <c r="B23" s="162" t="s">
        <v>9</v>
      </c>
      <c r="C23" s="163" t="str">
        <f>VLOOKUP(MAX(P6:P20),R10:S17,2,FALSE)</f>
        <v>MANUEL</v>
      </c>
      <c r="D23" s="163"/>
      <c r="E23" s="164" t="s">
        <v>10</v>
      </c>
      <c r="G23" s="166">
        <f>VLOOKUP(MAX(P6:P20),R10:U17,3,FALSE)</f>
        <v>62</v>
      </c>
      <c r="H23" s="165" t="s">
        <v>11</v>
      </c>
      <c r="I23" s="167">
        <f>VLOOKUP(MAX(P6:P20),R10:U17,4,FALSE)</f>
        <v>0</v>
      </c>
      <c r="J23" s="165" t="s">
        <v>12</v>
      </c>
      <c r="K23" s="164"/>
      <c r="M23" s="164"/>
      <c r="N23" s="168"/>
      <c r="O23" s="164"/>
      <c r="P23" s="169">
        <f>MAX(P6:P20)</f>
        <v>62</v>
      </c>
    </row>
    <row r="24" spans="1:15" ht="24" thickBot="1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7"/>
    </row>
    <row r="26" ht="23.25">
      <c r="H26" s="173"/>
    </row>
  </sheetData>
  <mergeCells count="70">
    <mergeCell ref="D5:E5"/>
    <mergeCell ref="F5:G5"/>
    <mergeCell ref="H5:I5"/>
    <mergeCell ref="J5:K5"/>
    <mergeCell ref="L5:M5"/>
    <mergeCell ref="B6:B7"/>
    <mergeCell ref="C6:C7"/>
    <mergeCell ref="B8:B9"/>
    <mergeCell ref="C8:C9"/>
    <mergeCell ref="D6:D7"/>
    <mergeCell ref="D8:D9"/>
    <mergeCell ref="H6:H7"/>
    <mergeCell ref="H8:H9"/>
    <mergeCell ref="L6:L7"/>
    <mergeCell ref="B10:B11"/>
    <mergeCell ref="C10:C11"/>
    <mergeCell ref="B12:B13"/>
    <mergeCell ref="C12:C13"/>
    <mergeCell ref="D10:D11"/>
    <mergeCell ref="D12:D13"/>
    <mergeCell ref="F6:F7"/>
    <mergeCell ref="F8:F9"/>
    <mergeCell ref="F10:F11"/>
    <mergeCell ref="B14:B15"/>
    <mergeCell ref="C14:C15"/>
    <mergeCell ref="B16:B17"/>
    <mergeCell ref="C16:C17"/>
    <mergeCell ref="D20:D21"/>
    <mergeCell ref="B18:B19"/>
    <mergeCell ref="C18:C19"/>
    <mergeCell ref="B20:B21"/>
    <mergeCell ref="C20:C21"/>
    <mergeCell ref="F18:F19"/>
    <mergeCell ref="D14:D15"/>
    <mergeCell ref="D16:D17"/>
    <mergeCell ref="D18:D19"/>
    <mergeCell ref="F20:F21"/>
    <mergeCell ref="H10:H11"/>
    <mergeCell ref="H12:H13"/>
    <mergeCell ref="H14:H15"/>
    <mergeCell ref="H16:H17"/>
    <mergeCell ref="H18:H19"/>
    <mergeCell ref="H20:H21"/>
    <mergeCell ref="F12:F13"/>
    <mergeCell ref="F14:F15"/>
    <mergeCell ref="F16:F17"/>
    <mergeCell ref="J6:J7"/>
    <mergeCell ref="J8:J9"/>
    <mergeCell ref="J10:J11"/>
    <mergeCell ref="J12:J13"/>
    <mergeCell ref="J14:J15"/>
    <mergeCell ref="J16:J17"/>
    <mergeCell ref="J18:J19"/>
    <mergeCell ref="J20:J21"/>
    <mergeCell ref="P14:P15"/>
    <mergeCell ref="P16:P17"/>
    <mergeCell ref="P18:P19"/>
    <mergeCell ref="L8:L9"/>
    <mergeCell ref="L10:L11"/>
    <mergeCell ref="L12:L13"/>
    <mergeCell ref="L14:L15"/>
    <mergeCell ref="P20:P21"/>
    <mergeCell ref="C23:D23"/>
    <mergeCell ref="L16:L17"/>
    <mergeCell ref="L18:L19"/>
    <mergeCell ref="L20:L21"/>
    <mergeCell ref="P6:P7"/>
    <mergeCell ref="P8:P9"/>
    <mergeCell ref="P10:P11"/>
    <mergeCell ref="P12:P1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60" zoomScaleNormal="60" workbookViewId="0" topLeftCell="A1">
      <selection activeCell="K21" sqref="K21"/>
    </sheetView>
  </sheetViews>
  <sheetFormatPr defaultColWidth="11.421875" defaultRowHeight="12.75"/>
  <cols>
    <col min="1" max="1" width="2.140625" style="1" customWidth="1"/>
    <col min="2" max="2" width="26.421875" style="1" customWidth="1"/>
    <col min="3" max="3" width="11.140625" style="1" customWidth="1"/>
    <col min="4" max="4" width="8.7109375" style="1" customWidth="1"/>
    <col min="5" max="5" width="5.7109375" style="1" customWidth="1"/>
    <col min="6" max="6" width="8.7109375" style="1" customWidth="1"/>
    <col min="7" max="7" width="5.7109375" style="1" customWidth="1"/>
    <col min="8" max="8" width="8.7109375" style="1" customWidth="1"/>
    <col min="9" max="9" width="5.7109375" style="1" customWidth="1"/>
    <col min="10" max="10" width="8.7109375" style="1" customWidth="1"/>
    <col min="11" max="11" width="5.7109375" style="1" customWidth="1"/>
    <col min="12" max="12" width="8.7109375" style="1" customWidth="1"/>
    <col min="13" max="13" width="5.7109375" style="1" customWidth="1"/>
    <col min="14" max="14" width="2.140625" style="1" customWidth="1"/>
    <col min="15" max="15" width="6.7109375" style="1" customWidth="1"/>
    <col min="16" max="16" width="11.421875" style="1" customWidth="1"/>
    <col min="17" max="17" width="3.421875" style="1" customWidth="1"/>
    <col min="18" max="18" width="7.28125" style="1" customWidth="1"/>
    <col min="19" max="19" width="13.00390625" style="1" bestFit="1" customWidth="1"/>
    <col min="20" max="20" width="5.00390625" style="1" customWidth="1"/>
    <col min="21" max="21" width="4.421875" style="1" customWidth="1"/>
    <col min="22" max="16384" width="11.421875" style="1" customWidth="1"/>
  </cols>
  <sheetData>
    <row r="1" spans="2:13" s="2" customFormat="1" ht="18" customHeight="1" thickBot="1">
      <c r="B1" s="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1.5" customHeight="1" hidden="1"/>
    <row r="3" spans="1:15" ht="6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s="17" customFormat="1" ht="19.5" customHeight="1">
      <c r="A4" s="8"/>
      <c r="B4" s="9" t="s">
        <v>6</v>
      </c>
      <c r="C4" s="10"/>
      <c r="D4" s="9" t="s">
        <v>7</v>
      </c>
      <c r="E4" s="11"/>
      <c r="F4" s="12"/>
      <c r="G4" s="13" t="s">
        <v>8</v>
      </c>
      <c r="H4" s="14"/>
      <c r="I4" s="14"/>
      <c r="J4" s="14"/>
      <c r="K4" s="14"/>
      <c r="L4" s="14"/>
      <c r="M4" s="15"/>
      <c r="N4" s="16"/>
      <c r="O4" s="12"/>
    </row>
    <row r="5" spans="1:15" ht="4.5" customHeight="1" thickBot="1">
      <c r="A5" s="1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9"/>
      <c r="O5" s="7"/>
    </row>
    <row r="6" spans="1:15" s="26" customFormat="1" ht="23.25">
      <c r="A6" s="20"/>
      <c r="B6" s="21" t="s">
        <v>0</v>
      </c>
      <c r="C6" s="21" t="s">
        <v>1</v>
      </c>
      <c r="D6" s="22" t="s">
        <v>2</v>
      </c>
      <c r="E6" s="22"/>
      <c r="F6" s="22" t="s">
        <v>3</v>
      </c>
      <c r="G6" s="22"/>
      <c r="H6" s="22" t="s">
        <v>4</v>
      </c>
      <c r="I6" s="22"/>
      <c r="J6" s="22" t="s">
        <v>5</v>
      </c>
      <c r="K6" s="22"/>
      <c r="L6" s="23" t="s">
        <v>13</v>
      </c>
      <c r="M6" s="24"/>
      <c r="N6" s="25"/>
      <c r="O6" s="21"/>
    </row>
    <row r="7" spans="1:16" s="37" customFormat="1" ht="23.25">
      <c r="A7" s="27"/>
      <c r="B7" s="28" t="s">
        <v>20</v>
      </c>
      <c r="C7" s="29"/>
      <c r="D7" s="30">
        <v>14</v>
      </c>
      <c r="E7" s="31"/>
      <c r="F7" s="32">
        <v>16</v>
      </c>
      <c r="G7" s="33"/>
      <c r="H7" s="32">
        <v>15</v>
      </c>
      <c r="I7" s="33"/>
      <c r="J7" s="30">
        <v>15</v>
      </c>
      <c r="K7" s="31"/>
      <c r="L7" s="32">
        <f>D7+F7+H7+J7</f>
        <v>60</v>
      </c>
      <c r="M7" s="33"/>
      <c r="N7" s="34"/>
      <c r="O7" s="35"/>
      <c r="P7" s="36">
        <f>L7+(M8/100)</f>
        <v>60</v>
      </c>
    </row>
    <row r="8" spans="1:16" s="37" customFormat="1" ht="15" customHeight="1">
      <c r="A8" s="27"/>
      <c r="B8" s="28"/>
      <c r="C8" s="29"/>
      <c r="D8" s="38"/>
      <c r="E8" s="39"/>
      <c r="F8" s="40"/>
      <c r="G8" s="41"/>
      <c r="H8" s="40"/>
      <c r="I8" s="41"/>
      <c r="J8" s="38"/>
      <c r="K8" s="39"/>
      <c r="L8" s="40"/>
      <c r="M8" s="41">
        <f>E8+G8+I8+K8</f>
        <v>0</v>
      </c>
      <c r="N8" s="34"/>
      <c r="O8" s="35"/>
      <c r="P8" s="42"/>
    </row>
    <row r="9" spans="1:16" s="53" customFormat="1" ht="23.25">
      <c r="A9" s="43"/>
      <c r="B9" s="76" t="s">
        <v>22</v>
      </c>
      <c r="C9" s="45"/>
      <c r="D9" s="46">
        <v>14</v>
      </c>
      <c r="E9" s="47"/>
      <c r="F9" s="48">
        <v>15</v>
      </c>
      <c r="G9" s="47"/>
      <c r="H9" s="48">
        <v>14</v>
      </c>
      <c r="I9" s="49"/>
      <c r="J9" s="46">
        <v>15</v>
      </c>
      <c r="K9" s="47"/>
      <c r="L9" s="48">
        <f>D9+F9+H9+J9</f>
        <v>58</v>
      </c>
      <c r="M9" s="49"/>
      <c r="N9" s="50"/>
      <c r="O9" s="51"/>
      <c r="P9" s="52">
        <f>L9+(M10/100)</f>
        <v>58</v>
      </c>
    </row>
    <row r="10" spans="1:16" s="53" customFormat="1" ht="15" customHeight="1">
      <c r="A10" s="43"/>
      <c r="B10" s="76"/>
      <c r="C10" s="45"/>
      <c r="D10" s="54"/>
      <c r="E10" s="55"/>
      <c r="F10" s="56"/>
      <c r="G10" s="55"/>
      <c r="H10" s="56"/>
      <c r="I10" s="57"/>
      <c r="J10" s="54"/>
      <c r="K10" s="55"/>
      <c r="L10" s="56"/>
      <c r="M10" s="57">
        <f>E10+G10+I10+K10</f>
        <v>0</v>
      </c>
      <c r="N10" s="50"/>
      <c r="O10" s="51"/>
      <c r="P10" s="58"/>
    </row>
    <row r="11" spans="1:21" s="69" customFormat="1" ht="23.25">
      <c r="A11" s="59"/>
      <c r="B11" s="44" t="s">
        <v>18</v>
      </c>
      <c r="C11" s="61"/>
      <c r="D11" s="62">
        <v>15</v>
      </c>
      <c r="E11" s="63"/>
      <c r="F11" s="64">
        <v>16</v>
      </c>
      <c r="G11" s="63"/>
      <c r="H11" s="64">
        <v>16</v>
      </c>
      <c r="I11" s="65"/>
      <c r="J11" s="62">
        <v>14</v>
      </c>
      <c r="K11" s="63"/>
      <c r="L11" s="64">
        <f>D11+F11+H11+J11</f>
        <v>61</v>
      </c>
      <c r="M11" s="65"/>
      <c r="N11" s="66"/>
      <c r="O11" s="67"/>
      <c r="P11" s="68">
        <f>L11+(M12/100)</f>
        <v>61</v>
      </c>
      <c r="R11" s="181">
        <f>L7+(M8/100)</f>
        <v>60</v>
      </c>
      <c r="S11" s="182" t="str">
        <f>B7</f>
        <v>MANUEL</v>
      </c>
      <c r="T11" s="182">
        <f>L7</f>
        <v>60</v>
      </c>
      <c r="U11" s="182">
        <f>M8</f>
        <v>0</v>
      </c>
    </row>
    <row r="12" spans="1:21" s="69" customFormat="1" ht="15" customHeight="1">
      <c r="A12" s="59"/>
      <c r="B12" s="44"/>
      <c r="C12" s="61"/>
      <c r="D12" s="70"/>
      <c r="E12" s="71"/>
      <c r="F12" s="72"/>
      <c r="G12" s="71"/>
      <c r="H12" s="72"/>
      <c r="I12" s="73"/>
      <c r="J12" s="70"/>
      <c r="K12" s="71"/>
      <c r="L12" s="72"/>
      <c r="M12" s="73">
        <f>E12+G12+I12+K12</f>
        <v>0</v>
      </c>
      <c r="N12" s="66"/>
      <c r="O12" s="67"/>
      <c r="P12" s="74"/>
      <c r="R12" s="181">
        <f>L9+(M10/100)</f>
        <v>58</v>
      </c>
      <c r="S12" s="182" t="str">
        <f>B9</f>
        <v>ANGEL</v>
      </c>
      <c r="T12" s="182">
        <f>L9</f>
        <v>58</v>
      </c>
      <c r="U12" s="182">
        <f>M10</f>
        <v>0</v>
      </c>
    </row>
    <row r="13" spans="1:21" s="86" customFormat="1" ht="23.25">
      <c r="A13" s="75"/>
      <c r="B13" s="60" t="s">
        <v>21</v>
      </c>
      <c r="C13" s="77"/>
      <c r="D13" s="78">
        <v>14</v>
      </c>
      <c r="E13" s="79"/>
      <c r="F13" s="80">
        <v>13</v>
      </c>
      <c r="G13" s="81"/>
      <c r="H13" s="80">
        <v>15</v>
      </c>
      <c r="I13" s="82"/>
      <c r="J13" s="78">
        <v>13</v>
      </c>
      <c r="K13" s="79"/>
      <c r="L13" s="80">
        <f>D13+F13+H13+J13</f>
        <v>55</v>
      </c>
      <c r="M13" s="82"/>
      <c r="N13" s="83"/>
      <c r="O13" s="84"/>
      <c r="P13" s="85">
        <f>L13+(M14/100)</f>
        <v>55</v>
      </c>
      <c r="R13" s="181">
        <f>L11+(M12/100)</f>
        <v>61</v>
      </c>
      <c r="S13" s="182" t="str">
        <f>B11</f>
        <v>JUAN</v>
      </c>
      <c r="T13" s="182">
        <f>L11</f>
        <v>61</v>
      </c>
      <c r="U13" s="182">
        <f>M12</f>
        <v>0</v>
      </c>
    </row>
    <row r="14" spans="1:21" s="86" customFormat="1" ht="15" customHeight="1">
      <c r="A14" s="75"/>
      <c r="B14" s="60"/>
      <c r="C14" s="77"/>
      <c r="D14" s="87"/>
      <c r="E14" s="88"/>
      <c r="F14" s="89"/>
      <c r="G14" s="88"/>
      <c r="H14" s="89"/>
      <c r="I14" s="90"/>
      <c r="J14" s="87"/>
      <c r="K14" s="88"/>
      <c r="L14" s="89"/>
      <c r="M14" s="90">
        <f>E14+G14+I14+K14</f>
        <v>0</v>
      </c>
      <c r="N14" s="83"/>
      <c r="O14" s="84"/>
      <c r="P14" s="91"/>
      <c r="R14" s="181">
        <f>L13+(M14/100)</f>
        <v>55</v>
      </c>
      <c r="S14" s="182" t="str">
        <f>B13</f>
        <v>ROBERT</v>
      </c>
      <c r="T14" s="182">
        <f>L13</f>
        <v>55</v>
      </c>
      <c r="U14" s="182">
        <f>M14</f>
        <v>0</v>
      </c>
    </row>
    <row r="15" spans="1:21" s="102" customFormat="1" ht="23.25">
      <c r="A15" s="92"/>
      <c r="B15" s="141" t="s">
        <v>17</v>
      </c>
      <c r="C15" s="94"/>
      <c r="D15" s="95">
        <v>11</v>
      </c>
      <c r="E15" s="96"/>
      <c r="F15" s="97">
        <v>14</v>
      </c>
      <c r="G15" s="96"/>
      <c r="H15" s="97">
        <v>12</v>
      </c>
      <c r="I15" s="98"/>
      <c r="J15" s="95">
        <v>12</v>
      </c>
      <c r="K15" s="96"/>
      <c r="L15" s="97">
        <f>D15+F15+H15+J15</f>
        <v>49</v>
      </c>
      <c r="M15" s="98"/>
      <c r="N15" s="99"/>
      <c r="O15" s="100"/>
      <c r="P15" s="101">
        <f>L15+(M16/100)</f>
        <v>49</v>
      </c>
      <c r="R15" s="181">
        <f>L15+(M16/100)</f>
        <v>49</v>
      </c>
      <c r="S15" s="182" t="str">
        <f>B15</f>
        <v>JAVIER</v>
      </c>
      <c r="T15" s="182">
        <f>L15</f>
        <v>49</v>
      </c>
      <c r="U15" s="182">
        <f>M16</f>
        <v>0</v>
      </c>
    </row>
    <row r="16" spans="1:21" s="102" customFormat="1" ht="15" customHeight="1">
      <c r="A16" s="92"/>
      <c r="B16" s="141"/>
      <c r="C16" s="94"/>
      <c r="D16" s="103"/>
      <c r="E16" s="104"/>
      <c r="F16" s="105"/>
      <c r="G16" s="104"/>
      <c r="H16" s="105"/>
      <c r="I16" s="106"/>
      <c r="J16" s="103"/>
      <c r="K16" s="104"/>
      <c r="L16" s="105"/>
      <c r="M16" s="106">
        <f>E16+G16+I16+K16</f>
        <v>0</v>
      </c>
      <c r="N16" s="99"/>
      <c r="O16" s="100"/>
      <c r="P16" s="107"/>
      <c r="R16" s="181">
        <f>L17+(M18/100)</f>
        <v>55</v>
      </c>
      <c r="S16" s="182" t="str">
        <f>B17</f>
        <v>CARLOS</v>
      </c>
      <c r="T16" s="182">
        <f>L17</f>
        <v>55</v>
      </c>
      <c r="U16" s="182">
        <f>M18</f>
        <v>0</v>
      </c>
    </row>
    <row r="17" spans="1:21" s="118" customFormat="1" ht="23.25">
      <c r="A17" s="108"/>
      <c r="B17" s="109" t="s">
        <v>16</v>
      </c>
      <c r="C17" s="110"/>
      <c r="D17" s="111">
        <v>13</v>
      </c>
      <c r="E17" s="112"/>
      <c r="F17" s="113">
        <v>14</v>
      </c>
      <c r="G17" s="112"/>
      <c r="H17" s="113">
        <v>14</v>
      </c>
      <c r="I17" s="114"/>
      <c r="J17" s="111">
        <v>14</v>
      </c>
      <c r="K17" s="112"/>
      <c r="L17" s="113">
        <f>D17+F17+H17+J17</f>
        <v>55</v>
      </c>
      <c r="M17" s="114"/>
      <c r="N17" s="115"/>
      <c r="O17" s="116"/>
      <c r="P17" s="117">
        <f>L17+(M18/100)</f>
        <v>55</v>
      </c>
      <c r="R17" s="181">
        <f>L19+(M20/100)</f>
        <v>49</v>
      </c>
      <c r="S17" s="182" t="str">
        <f>B19</f>
        <v>IGNACIO</v>
      </c>
      <c r="T17" s="182">
        <f>L19</f>
        <v>49</v>
      </c>
      <c r="U17" s="182">
        <f>M20</f>
        <v>0</v>
      </c>
    </row>
    <row r="18" spans="1:21" s="118" customFormat="1" ht="15" customHeight="1">
      <c r="A18" s="108"/>
      <c r="B18" s="109"/>
      <c r="C18" s="110"/>
      <c r="D18" s="119"/>
      <c r="E18" s="120"/>
      <c r="F18" s="121"/>
      <c r="G18" s="120"/>
      <c r="H18" s="121"/>
      <c r="I18" s="122"/>
      <c r="J18" s="119"/>
      <c r="K18" s="120"/>
      <c r="L18" s="121"/>
      <c r="M18" s="122">
        <f>E18+G18+I18+K18</f>
        <v>0</v>
      </c>
      <c r="N18" s="115"/>
      <c r="O18" s="116"/>
      <c r="P18" s="123"/>
      <c r="R18" s="181">
        <f>L21+(M22/100)</f>
        <v>43</v>
      </c>
      <c r="S18" s="182" t="str">
        <f>B21</f>
        <v>JULIAN</v>
      </c>
      <c r="T18" s="182">
        <f>L21</f>
        <v>43</v>
      </c>
      <c r="U18" s="182">
        <f>M22</f>
        <v>0</v>
      </c>
    </row>
    <row r="19" spans="1:16" s="134" customFormat="1" ht="23.25">
      <c r="A19" s="124"/>
      <c r="B19" s="93" t="s">
        <v>19</v>
      </c>
      <c r="C19" s="126"/>
      <c r="D19" s="127">
        <v>13</v>
      </c>
      <c r="E19" s="128"/>
      <c r="F19" s="129">
        <v>12</v>
      </c>
      <c r="G19" s="128"/>
      <c r="H19" s="129">
        <v>13</v>
      </c>
      <c r="I19" s="130"/>
      <c r="J19" s="127">
        <v>11</v>
      </c>
      <c r="K19" s="180"/>
      <c r="L19" s="129">
        <f>D19+F19+H19+J19</f>
        <v>49</v>
      </c>
      <c r="M19" s="130"/>
      <c r="N19" s="131"/>
      <c r="O19" s="132"/>
      <c r="P19" s="133">
        <f>L19+(M20/100)</f>
        <v>49</v>
      </c>
    </row>
    <row r="20" spans="1:16" s="134" customFormat="1" ht="15" customHeight="1">
      <c r="A20" s="124"/>
      <c r="B20" s="93"/>
      <c r="C20" s="126"/>
      <c r="D20" s="135"/>
      <c r="E20" s="136"/>
      <c r="F20" s="137"/>
      <c r="G20" s="136"/>
      <c r="H20" s="137"/>
      <c r="I20" s="138"/>
      <c r="J20" s="135"/>
      <c r="K20" s="136"/>
      <c r="L20" s="137"/>
      <c r="M20" s="138">
        <f>E20+G20+I20+K20</f>
        <v>0</v>
      </c>
      <c r="N20" s="131"/>
      <c r="O20" s="132"/>
      <c r="P20" s="139"/>
    </row>
    <row r="21" spans="1:16" s="150" customFormat="1" ht="23.25">
      <c r="A21" s="140"/>
      <c r="B21" s="125" t="s">
        <v>23</v>
      </c>
      <c r="C21" s="142"/>
      <c r="D21" s="143">
        <v>11</v>
      </c>
      <c r="E21" s="144"/>
      <c r="F21" s="145">
        <v>11</v>
      </c>
      <c r="G21" s="144"/>
      <c r="H21" s="145">
        <v>11</v>
      </c>
      <c r="I21" s="146"/>
      <c r="J21" s="143">
        <v>10</v>
      </c>
      <c r="K21" s="144"/>
      <c r="L21" s="145">
        <f>D21+F21+H21+J21</f>
        <v>43</v>
      </c>
      <c r="M21" s="146"/>
      <c r="N21" s="147"/>
      <c r="O21" s="148"/>
      <c r="P21" s="149">
        <f>L21+(M22/100)</f>
        <v>43</v>
      </c>
    </row>
    <row r="22" spans="1:16" s="150" customFormat="1" ht="15" customHeight="1" thickBot="1">
      <c r="A22" s="140"/>
      <c r="B22" s="125"/>
      <c r="C22" s="142"/>
      <c r="D22" s="151"/>
      <c r="E22" s="152"/>
      <c r="F22" s="153"/>
      <c r="G22" s="152"/>
      <c r="H22" s="153"/>
      <c r="I22" s="154"/>
      <c r="J22" s="151"/>
      <c r="K22" s="155"/>
      <c r="L22" s="156"/>
      <c r="M22" s="157">
        <f>E22+G22+I22+K22</f>
        <v>0</v>
      </c>
      <c r="N22" s="147"/>
      <c r="O22" s="148"/>
      <c r="P22" s="158"/>
    </row>
    <row r="23" spans="1:21" ht="23.25">
      <c r="A23" s="18"/>
      <c r="B23" s="7"/>
      <c r="C23" s="7"/>
      <c r="D23" s="159"/>
      <c r="E23" s="159"/>
      <c r="F23" s="159"/>
      <c r="G23" s="159"/>
      <c r="H23" s="159"/>
      <c r="I23" s="159"/>
      <c r="J23" s="159"/>
      <c r="K23" s="160"/>
      <c r="L23" s="7"/>
      <c r="M23" s="7"/>
      <c r="N23" s="19"/>
      <c r="O23" s="7"/>
      <c r="U23" s="220"/>
    </row>
    <row r="24" spans="1:16" s="165" customFormat="1" ht="19.5" customHeight="1">
      <c r="A24" s="161"/>
      <c r="B24" s="162" t="s">
        <v>9</v>
      </c>
      <c r="C24" s="163" t="str">
        <f>VLOOKUP(MAX(P7:P21),R11:S18,2,FALSE)</f>
        <v>JUAN</v>
      </c>
      <c r="D24" s="163"/>
      <c r="E24" s="164" t="s">
        <v>10</v>
      </c>
      <c r="G24" s="166">
        <f>VLOOKUP(MAX(P7:P21),R11:U18,3,FALSE)</f>
        <v>61</v>
      </c>
      <c r="H24" s="165" t="s">
        <v>11</v>
      </c>
      <c r="I24" s="167">
        <f>VLOOKUP(MAX(P7:P21),R11:U18,4,FALSE)</f>
        <v>0</v>
      </c>
      <c r="J24" s="165" t="s">
        <v>12</v>
      </c>
      <c r="K24" s="164"/>
      <c r="M24" s="164"/>
      <c r="N24" s="168"/>
      <c r="O24" s="164"/>
      <c r="P24" s="169">
        <f>MAX(P7:P21)</f>
        <v>61</v>
      </c>
    </row>
    <row r="25" spans="1:15" ht="24" thickBo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2"/>
      <c r="O25" s="7"/>
    </row>
    <row r="27" ht="23.25">
      <c r="H27" s="173"/>
    </row>
  </sheetData>
  <mergeCells count="71">
    <mergeCell ref="C24:D24"/>
    <mergeCell ref="H21:H22"/>
    <mergeCell ref="J21:J22"/>
    <mergeCell ref="L21:L22"/>
    <mergeCell ref="P21:P22"/>
    <mergeCell ref="B21:B22"/>
    <mergeCell ref="C21:C22"/>
    <mergeCell ref="D21:D22"/>
    <mergeCell ref="F21:F22"/>
    <mergeCell ref="H19:H20"/>
    <mergeCell ref="J19:J20"/>
    <mergeCell ref="L19:L20"/>
    <mergeCell ref="P19:P20"/>
    <mergeCell ref="B19:B20"/>
    <mergeCell ref="C19:C20"/>
    <mergeCell ref="D19:D20"/>
    <mergeCell ref="F19:F20"/>
    <mergeCell ref="H17:H18"/>
    <mergeCell ref="J17:J18"/>
    <mergeCell ref="L17:L18"/>
    <mergeCell ref="P17:P18"/>
    <mergeCell ref="B17:B18"/>
    <mergeCell ref="C17:C18"/>
    <mergeCell ref="D17:D18"/>
    <mergeCell ref="F17:F18"/>
    <mergeCell ref="H15:H16"/>
    <mergeCell ref="J15:J16"/>
    <mergeCell ref="L15:L16"/>
    <mergeCell ref="P15:P16"/>
    <mergeCell ref="B15:B16"/>
    <mergeCell ref="C15:C16"/>
    <mergeCell ref="D15:D16"/>
    <mergeCell ref="F15:F16"/>
    <mergeCell ref="H13:H14"/>
    <mergeCell ref="J13:J14"/>
    <mergeCell ref="L13:L14"/>
    <mergeCell ref="P13:P14"/>
    <mergeCell ref="B13:B14"/>
    <mergeCell ref="C13:C14"/>
    <mergeCell ref="D13:D14"/>
    <mergeCell ref="F13:F14"/>
    <mergeCell ref="H11:H12"/>
    <mergeCell ref="J11:J12"/>
    <mergeCell ref="L11:L12"/>
    <mergeCell ref="P11:P12"/>
    <mergeCell ref="B11:B12"/>
    <mergeCell ref="C11:C12"/>
    <mergeCell ref="D11:D12"/>
    <mergeCell ref="F11:F12"/>
    <mergeCell ref="H9:H10"/>
    <mergeCell ref="J9:J10"/>
    <mergeCell ref="L9:L10"/>
    <mergeCell ref="P9:P10"/>
    <mergeCell ref="B9:B10"/>
    <mergeCell ref="C9:C10"/>
    <mergeCell ref="D9:D10"/>
    <mergeCell ref="F9:F10"/>
    <mergeCell ref="H7:H8"/>
    <mergeCell ref="J7:J8"/>
    <mergeCell ref="L7:L8"/>
    <mergeCell ref="P7:P8"/>
    <mergeCell ref="B7:B8"/>
    <mergeCell ref="C7:C8"/>
    <mergeCell ref="D7:D8"/>
    <mergeCell ref="F7:F8"/>
    <mergeCell ref="B1:M1"/>
    <mergeCell ref="D6:E6"/>
    <mergeCell ref="F6:G6"/>
    <mergeCell ref="H6:I6"/>
    <mergeCell ref="J6:K6"/>
    <mergeCell ref="L6:M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6"/>
  <sheetViews>
    <sheetView tabSelected="1" zoomScale="60" zoomScaleNormal="60" workbookViewId="0" topLeftCell="A2">
      <selection activeCell="T7" sqref="T7"/>
    </sheetView>
  </sheetViews>
  <sheetFormatPr defaultColWidth="11.421875" defaultRowHeight="12.75"/>
  <cols>
    <col min="1" max="1" width="2.140625" style="1" customWidth="1"/>
    <col min="2" max="2" width="25.421875" style="1" customWidth="1"/>
    <col min="3" max="3" width="12.7109375" style="1" customWidth="1"/>
    <col min="4" max="4" width="8.7109375" style="1" customWidth="1"/>
    <col min="5" max="5" width="5.7109375" style="1" customWidth="1"/>
    <col min="6" max="6" width="8.7109375" style="1" customWidth="1"/>
    <col min="7" max="7" width="5.7109375" style="1" customWidth="1"/>
    <col min="8" max="8" width="8.7109375" style="1" customWidth="1"/>
    <col min="9" max="9" width="5.7109375" style="1" customWidth="1"/>
    <col min="10" max="10" width="8.7109375" style="1" customWidth="1"/>
    <col min="11" max="11" width="5.7109375" style="1" customWidth="1"/>
    <col min="12" max="12" width="8.7109375" style="1" customWidth="1"/>
    <col min="13" max="13" width="5.7109375" style="1" customWidth="1"/>
    <col min="14" max="14" width="2.140625" style="1" customWidth="1"/>
    <col min="15" max="15" width="6.7109375" style="1" customWidth="1"/>
    <col min="16" max="16" width="12.00390625" style="1" bestFit="1" customWidth="1"/>
    <col min="17" max="17" width="3.421875" style="1" customWidth="1"/>
    <col min="18" max="18" width="7.28125" style="1" customWidth="1"/>
    <col min="19" max="19" width="13.00390625" style="1" bestFit="1" customWidth="1"/>
    <col min="20" max="20" width="5.00390625" style="1" customWidth="1"/>
    <col min="21" max="21" width="4.421875" style="1" customWidth="1"/>
    <col min="22" max="16384" width="11.421875" style="1" customWidth="1"/>
  </cols>
  <sheetData>
    <row r="1" ht="31.5" customHeight="1" hidden="1"/>
    <row r="2" spans="1:15" ht="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1:15" s="17" customFormat="1" ht="19.5" customHeight="1">
      <c r="A3" s="8"/>
      <c r="B3" s="9" t="s">
        <v>6</v>
      </c>
      <c r="C3" s="10"/>
      <c r="D3" s="9" t="s">
        <v>7</v>
      </c>
      <c r="E3" s="11"/>
      <c r="F3" s="12"/>
      <c r="G3" s="13" t="s">
        <v>8</v>
      </c>
      <c r="H3" s="14"/>
      <c r="I3" s="14"/>
      <c r="J3" s="14"/>
      <c r="K3" s="14"/>
      <c r="L3" s="14"/>
      <c r="M3" s="15"/>
      <c r="N3" s="16"/>
      <c r="O3" s="12"/>
    </row>
    <row r="4" spans="1:15" ht="4.5" customHeight="1" thickBot="1">
      <c r="A4" s="1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9"/>
      <c r="O4" s="7"/>
    </row>
    <row r="5" spans="1:15" s="26" customFormat="1" ht="23.25">
      <c r="A5" s="20"/>
      <c r="B5" s="21" t="s">
        <v>0</v>
      </c>
      <c r="C5" s="21" t="s">
        <v>1</v>
      </c>
      <c r="D5" s="22" t="s">
        <v>2</v>
      </c>
      <c r="E5" s="22"/>
      <c r="F5" s="22" t="s">
        <v>3</v>
      </c>
      <c r="G5" s="22"/>
      <c r="H5" s="22" t="s">
        <v>4</v>
      </c>
      <c r="I5" s="22"/>
      <c r="J5" s="22" t="s">
        <v>5</v>
      </c>
      <c r="K5" s="22"/>
      <c r="L5" s="23" t="s">
        <v>13</v>
      </c>
      <c r="M5" s="24"/>
      <c r="N5" s="25"/>
      <c r="O5" s="21"/>
    </row>
    <row r="6" spans="1:16" s="37" customFormat="1" ht="23.25">
      <c r="A6" s="27"/>
      <c r="B6" s="28" t="s">
        <v>20</v>
      </c>
      <c r="C6" s="29"/>
      <c r="D6" s="30">
        <f>+Hoja2!D7+Hoja1!D6</f>
        <v>30</v>
      </c>
      <c r="E6" s="31"/>
      <c r="F6" s="30">
        <f>+Hoja2!F7+Hoja1!F6</f>
        <v>31</v>
      </c>
      <c r="G6" s="33"/>
      <c r="H6" s="30">
        <f>+Hoja2!H7+Hoja1!H6</f>
        <v>30</v>
      </c>
      <c r="I6" s="33"/>
      <c r="J6" s="30">
        <f>+Hoja2!J7+Hoja1!J6</f>
        <v>31</v>
      </c>
      <c r="K6" s="31"/>
      <c r="L6" s="32">
        <f>D6+F6+H6+J6</f>
        <v>122</v>
      </c>
      <c r="M6" s="33"/>
      <c r="N6" s="34"/>
      <c r="O6" s="35"/>
      <c r="P6" s="36">
        <f>L6+(M7/100)</f>
        <v>122.3</v>
      </c>
    </row>
    <row r="7" spans="1:16" s="37" customFormat="1" ht="23.25">
      <c r="A7" s="27"/>
      <c r="B7" s="28"/>
      <c r="C7" s="29"/>
      <c r="D7" s="38"/>
      <c r="E7" s="39"/>
      <c r="F7" s="38"/>
      <c r="G7" s="41"/>
      <c r="H7" s="38"/>
      <c r="I7" s="41"/>
      <c r="J7" s="38"/>
      <c r="K7" s="39">
        <v>30</v>
      </c>
      <c r="L7" s="40"/>
      <c r="M7" s="41">
        <f>E7+G7+I7+K7</f>
        <v>30</v>
      </c>
      <c r="N7" s="34"/>
      <c r="O7" s="35"/>
      <c r="P7" s="42"/>
    </row>
    <row r="8" spans="1:16" s="53" customFormat="1" ht="23.25">
      <c r="A8" s="43"/>
      <c r="B8" s="76" t="s">
        <v>22</v>
      </c>
      <c r="C8" s="45"/>
      <c r="D8" s="183">
        <f>+Hoja2!D9+Hoja1!D8</f>
        <v>28</v>
      </c>
      <c r="E8" s="184"/>
      <c r="F8" s="183">
        <f>+Hoja2!F9+Hoja1!F8</f>
        <v>31</v>
      </c>
      <c r="G8" s="184"/>
      <c r="H8" s="183">
        <f>+Hoja2!H9+Hoja1!H8</f>
        <v>28</v>
      </c>
      <c r="I8" s="185"/>
      <c r="J8" s="183">
        <f>+Hoja2!J9+Hoja1!J8</f>
        <v>30</v>
      </c>
      <c r="K8" s="184"/>
      <c r="L8" s="186">
        <f>D8+F8+H8+J8</f>
        <v>117</v>
      </c>
      <c r="M8" s="49"/>
      <c r="N8" s="50"/>
      <c r="O8" s="51"/>
      <c r="P8" s="52">
        <f>L8+(M9/100)</f>
        <v>117.1</v>
      </c>
    </row>
    <row r="9" spans="1:16" s="53" customFormat="1" ht="23.25">
      <c r="A9" s="43"/>
      <c r="B9" s="76"/>
      <c r="C9" s="45"/>
      <c r="D9" s="187"/>
      <c r="E9" s="188"/>
      <c r="F9" s="187"/>
      <c r="G9" s="188"/>
      <c r="H9" s="187"/>
      <c r="I9" s="189"/>
      <c r="J9" s="187"/>
      <c r="K9" s="188">
        <v>10</v>
      </c>
      <c r="L9" s="190"/>
      <c r="M9" s="57">
        <f>E9+G9+I9+K9</f>
        <v>10</v>
      </c>
      <c r="N9" s="50"/>
      <c r="O9" s="51"/>
      <c r="P9" s="58"/>
    </row>
    <row r="10" spans="1:21" s="69" customFormat="1" ht="23.25">
      <c r="A10" s="59"/>
      <c r="B10" s="44" t="s">
        <v>18</v>
      </c>
      <c r="C10" s="61"/>
      <c r="D10" s="62">
        <f>+Hoja2!D11+Hoja1!D10</f>
        <v>29</v>
      </c>
      <c r="E10" s="63"/>
      <c r="F10" s="62">
        <f>+Hoja2!F11+Hoja1!F10</f>
        <v>31</v>
      </c>
      <c r="G10" s="63"/>
      <c r="H10" s="62">
        <f>+Hoja2!H11+Hoja1!H10</f>
        <v>31</v>
      </c>
      <c r="I10" s="65"/>
      <c r="J10" s="62">
        <f>+Hoja2!J11+Hoja1!J10</f>
        <v>28</v>
      </c>
      <c r="K10" s="63"/>
      <c r="L10" s="64">
        <f>D10+F10+H10+J10</f>
        <v>119</v>
      </c>
      <c r="M10" s="65"/>
      <c r="N10" s="66"/>
      <c r="O10" s="67"/>
      <c r="P10" s="68">
        <f>L10+(M11/100)</f>
        <v>119.05</v>
      </c>
      <c r="R10" s="181">
        <f>L6+(M7/100)</f>
        <v>122.3</v>
      </c>
      <c r="S10" s="182" t="str">
        <f>B6</f>
        <v>MANUEL</v>
      </c>
      <c r="T10" s="182">
        <f>L6</f>
        <v>122</v>
      </c>
      <c r="U10" s="182">
        <f>M7</f>
        <v>30</v>
      </c>
    </row>
    <row r="11" spans="1:21" s="69" customFormat="1" ht="23.25">
      <c r="A11" s="59"/>
      <c r="B11" s="44"/>
      <c r="C11" s="61"/>
      <c r="D11" s="70"/>
      <c r="E11" s="71"/>
      <c r="F11" s="70"/>
      <c r="G11" s="71"/>
      <c r="H11" s="70"/>
      <c r="I11" s="73"/>
      <c r="J11" s="70"/>
      <c r="K11" s="71">
        <v>5</v>
      </c>
      <c r="L11" s="72"/>
      <c r="M11" s="73">
        <f>E11+G11+I11+K11</f>
        <v>5</v>
      </c>
      <c r="N11" s="66"/>
      <c r="O11" s="67"/>
      <c r="P11" s="74"/>
      <c r="R11" s="181">
        <f>L8+(M9/100)</f>
        <v>117.1</v>
      </c>
      <c r="S11" s="182" t="str">
        <f>B8</f>
        <v>ANGEL</v>
      </c>
      <c r="T11" s="182">
        <f>L8</f>
        <v>117</v>
      </c>
      <c r="U11" s="182">
        <f>M9</f>
        <v>10</v>
      </c>
    </row>
    <row r="12" spans="1:21" s="86" customFormat="1" ht="23.25">
      <c r="A12" s="75"/>
      <c r="B12" s="60" t="s">
        <v>21</v>
      </c>
      <c r="C12" s="77"/>
      <c r="D12" s="191">
        <f>+Hoja2!D13+Hoja1!D12</f>
        <v>27</v>
      </c>
      <c r="E12" s="192"/>
      <c r="F12" s="191">
        <f>+Hoja2!F13+Hoja1!F12</f>
        <v>27</v>
      </c>
      <c r="G12" s="193"/>
      <c r="H12" s="191">
        <f>+Hoja2!H13+Hoja1!H12</f>
        <v>30</v>
      </c>
      <c r="I12" s="194"/>
      <c r="J12" s="191">
        <f>+Hoja2!J13+Hoja1!J12</f>
        <v>26</v>
      </c>
      <c r="K12" s="192"/>
      <c r="L12" s="195">
        <f>D12+F12+H12+J12</f>
        <v>110</v>
      </c>
      <c r="M12" s="82"/>
      <c r="N12" s="83"/>
      <c r="O12" s="84"/>
      <c r="P12" s="85">
        <f>L12+(M13/100)</f>
        <v>110.16</v>
      </c>
      <c r="R12" s="181">
        <f>L10+(M11/100)</f>
        <v>119.05</v>
      </c>
      <c r="S12" s="182" t="str">
        <f>B10</f>
        <v>JUAN</v>
      </c>
      <c r="T12" s="182">
        <f>L10</f>
        <v>119</v>
      </c>
      <c r="U12" s="182">
        <f>M11</f>
        <v>5</v>
      </c>
    </row>
    <row r="13" spans="1:21" s="86" customFormat="1" ht="23.25">
      <c r="A13" s="75"/>
      <c r="B13" s="60"/>
      <c r="C13" s="77"/>
      <c r="D13" s="196"/>
      <c r="E13" s="197"/>
      <c r="F13" s="196"/>
      <c r="G13" s="197"/>
      <c r="H13" s="196"/>
      <c r="I13" s="198"/>
      <c r="J13" s="196"/>
      <c r="K13" s="197">
        <v>16</v>
      </c>
      <c r="L13" s="199"/>
      <c r="M13" s="90">
        <f>E13+G13+I13+K13</f>
        <v>16</v>
      </c>
      <c r="N13" s="83"/>
      <c r="O13" s="84"/>
      <c r="P13" s="91"/>
      <c r="R13" s="181">
        <f>L12+(M13/100)</f>
        <v>110.16</v>
      </c>
      <c r="S13" s="182" t="str">
        <f>B12</f>
        <v>ROBERT</v>
      </c>
      <c r="T13" s="182">
        <f>L12</f>
        <v>110</v>
      </c>
      <c r="U13" s="182">
        <f>M13</f>
        <v>16</v>
      </c>
    </row>
    <row r="14" spans="1:21" s="102" customFormat="1" ht="23.25">
      <c r="A14" s="92"/>
      <c r="B14" s="141" t="s">
        <v>17</v>
      </c>
      <c r="C14" s="94"/>
      <c r="D14" s="200">
        <f>+Hoja2!D15+Hoja1!D14</f>
        <v>22</v>
      </c>
      <c r="E14" s="201"/>
      <c r="F14" s="200">
        <f>+Hoja2!F15+Hoja1!F14</f>
        <v>26</v>
      </c>
      <c r="G14" s="201"/>
      <c r="H14" s="200">
        <f>+Hoja2!H15+Hoja1!H14</f>
        <v>24</v>
      </c>
      <c r="I14" s="202"/>
      <c r="J14" s="200">
        <f>+Hoja2!J15+Hoja1!J14</f>
        <v>23</v>
      </c>
      <c r="K14" s="201"/>
      <c r="L14" s="97">
        <f>D14+F14+H14+J14</f>
        <v>95</v>
      </c>
      <c r="M14" s="98"/>
      <c r="N14" s="99"/>
      <c r="O14" s="100"/>
      <c r="P14" s="101">
        <f>L14+(M15/100)</f>
        <v>95.4</v>
      </c>
      <c r="R14" s="181">
        <f>L14+(M15/100)</f>
        <v>95.4</v>
      </c>
      <c r="S14" s="182" t="str">
        <f>B14</f>
        <v>JAVIER</v>
      </c>
      <c r="T14" s="182">
        <f>L14</f>
        <v>95</v>
      </c>
      <c r="U14" s="182">
        <f>M15</f>
        <v>40</v>
      </c>
    </row>
    <row r="15" spans="1:21" s="102" customFormat="1" ht="23.25">
      <c r="A15" s="92"/>
      <c r="B15" s="141"/>
      <c r="C15" s="94"/>
      <c r="D15" s="203"/>
      <c r="E15" s="204"/>
      <c r="F15" s="203"/>
      <c r="G15" s="204"/>
      <c r="H15" s="203"/>
      <c r="I15" s="205"/>
      <c r="J15" s="203"/>
      <c r="K15" s="204">
        <v>40</v>
      </c>
      <c r="L15" s="105"/>
      <c r="M15" s="106">
        <f>E15+G15+I15+K15</f>
        <v>40</v>
      </c>
      <c r="N15" s="99"/>
      <c r="O15" s="100"/>
      <c r="P15" s="107"/>
      <c r="R15" s="181">
        <f>L16+(M17/100)</f>
        <v>108.1</v>
      </c>
      <c r="S15" s="182" t="str">
        <f>B16</f>
        <v>CARLOS</v>
      </c>
      <c r="T15" s="182">
        <f>L16</f>
        <v>108</v>
      </c>
      <c r="U15" s="182">
        <f>M17</f>
        <v>10</v>
      </c>
    </row>
    <row r="16" spans="1:21" s="118" customFormat="1" ht="23.25">
      <c r="A16" s="108"/>
      <c r="B16" s="109" t="s">
        <v>16</v>
      </c>
      <c r="C16" s="110"/>
      <c r="D16" s="206">
        <f>+Hoja2!D17+Hoja1!D16</f>
        <v>26</v>
      </c>
      <c r="E16" s="207"/>
      <c r="F16" s="206">
        <f>+Hoja2!F17+Hoja1!F16</f>
        <v>28</v>
      </c>
      <c r="G16" s="207"/>
      <c r="H16" s="206">
        <f>+Hoja2!H17+Hoja1!H16</f>
        <v>27</v>
      </c>
      <c r="I16" s="208"/>
      <c r="J16" s="206">
        <f>+Hoja2!J17+Hoja1!J16</f>
        <v>27</v>
      </c>
      <c r="K16" s="112"/>
      <c r="L16" s="113">
        <f>D16+F16+H16+J16</f>
        <v>108</v>
      </c>
      <c r="M16" s="114"/>
      <c r="N16" s="115"/>
      <c r="O16" s="116"/>
      <c r="P16" s="117">
        <f>L16+(M17/100)</f>
        <v>108.1</v>
      </c>
      <c r="R16" s="181">
        <f>L18+(M19/100)</f>
        <v>100.06</v>
      </c>
      <c r="S16" s="182" t="str">
        <f>B18</f>
        <v>IGNACIO</v>
      </c>
      <c r="T16" s="182">
        <f>L18</f>
        <v>100</v>
      </c>
      <c r="U16" s="182">
        <f>M19</f>
        <v>6</v>
      </c>
    </row>
    <row r="17" spans="1:21" s="118" customFormat="1" ht="23.25">
      <c r="A17" s="108"/>
      <c r="B17" s="109"/>
      <c r="C17" s="110"/>
      <c r="D17" s="209"/>
      <c r="E17" s="210"/>
      <c r="F17" s="209"/>
      <c r="G17" s="210"/>
      <c r="H17" s="209"/>
      <c r="I17" s="211"/>
      <c r="J17" s="209"/>
      <c r="K17" s="120">
        <v>10</v>
      </c>
      <c r="L17" s="121"/>
      <c r="M17" s="122">
        <f>E17+G17+I17+K17</f>
        <v>10</v>
      </c>
      <c r="N17" s="115"/>
      <c r="O17" s="116"/>
      <c r="P17" s="123"/>
      <c r="R17" s="181">
        <f>L20+(M21/100)</f>
        <v>84.13</v>
      </c>
      <c r="S17" s="182" t="str">
        <f>B20</f>
        <v>JULIAN</v>
      </c>
      <c r="T17" s="182">
        <f>L20</f>
        <v>84</v>
      </c>
      <c r="U17" s="182">
        <f>M21</f>
        <v>13</v>
      </c>
    </row>
    <row r="18" spans="1:16" s="134" customFormat="1" ht="23.25">
      <c r="A18" s="124"/>
      <c r="B18" s="93" t="s">
        <v>19</v>
      </c>
      <c r="C18" s="126"/>
      <c r="D18" s="127">
        <f>+Hoja2!D19+Hoja1!D18</f>
        <v>25</v>
      </c>
      <c r="E18" s="128"/>
      <c r="F18" s="127">
        <f>+Hoja2!F19+Hoja1!F18</f>
        <v>26</v>
      </c>
      <c r="G18" s="128"/>
      <c r="H18" s="127">
        <f>+Hoja2!H19+Hoja1!H18</f>
        <v>26</v>
      </c>
      <c r="I18" s="130"/>
      <c r="J18" s="127">
        <f>+Hoja2!J19+Hoja1!J18</f>
        <v>23</v>
      </c>
      <c r="K18" s="128"/>
      <c r="L18" s="129">
        <f>D18+F18+H18+J18</f>
        <v>100</v>
      </c>
      <c r="M18" s="130"/>
      <c r="N18" s="131"/>
      <c r="O18" s="132"/>
      <c r="P18" s="133">
        <f>L18+(M19/100)</f>
        <v>100.06</v>
      </c>
    </row>
    <row r="19" spans="1:16" s="134" customFormat="1" ht="23.25">
      <c r="A19" s="124"/>
      <c r="B19" s="93"/>
      <c r="C19" s="126"/>
      <c r="D19" s="135"/>
      <c r="E19" s="136"/>
      <c r="F19" s="135"/>
      <c r="G19" s="136"/>
      <c r="H19" s="135"/>
      <c r="I19" s="138"/>
      <c r="J19" s="135"/>
      <c r="K19" s="136">
        <v>6</v>
      </c>
      <c r="L19" s="137"/>
      <c r="M19" s="138">
        <f>E19+G19+I19+K19</f>
        <v>6</v>
      </c>
      <c r="N19" s="131"/>
      <c r="O19" s="132"/>
      <c r="P19" s="139"/>
    </row>
    <row r="20" spans="1:16" s="150" customFormat="1" ht="23.25">
      <c r="A20" s="140"/>
      <c r="B20" s="125" t="s">
        <v>23</v>
      </c>
      <c r="C20" s="142"/>
      <c r="D20" s="143">
        <f>+Hoja2!D21+Hoja1!D20</f>
        <v>22</v>
      </c>
      <c r="E20" s="144"/>
      <c r="F20" s="143">
        <f>+Hoja2!F21+Hoja1!F20</f>
        <v>22</v>
      </c>
      <c r="G20" s="144"/>
      <c r="H20" s="143">
        <f>+Hoja2!H21+Hoja1!H20</f>
        <v>21</v>
      </c>
      <c r="I20" s="146"/>
      <c r="J20" s="143">
        <f>+Hoja2!J21+Hoja1!J20</f>
        <v>19</v>
      </c>
      <c r="K20" s="144"/>
      <c r="L20" s="145">
        <f>D20+F20+H20+J20</f>
        <v>84</v>
      </c>
      <c r="M20" s="146"/>
      <c r="N20" s="147"/>
      <c r="O20" s="148"/>
      <c r="P20" s="149">
        <f>L20+(M21/100)</f>
        <v>84.13</v>
      </c>
    </row>
    <row r="21" spans="1:16" s="150" customFormat="1" ht="24" thickBot="1">
      <c r="A21" s="140"/>
      <c r="B21" s="125"/>
      <c r="C21" s="142"/>
      <c r="D21" s="151"/>
      <c r="E21" s="152"/>
      <c r="F21" s="151"/>
      <c r="G21" s="152"/>
      <c r="H21" s="151"/>
      <c r="I21" s="154"/>
      <c r="J21" s="151"/>
      <c r="K21" s="155">
        <v>13</v>
      </c>
      <c r="L21" s="156"/>
      <c r="M21" s="157">
        <f>E21+G21+I21+K21</f>
        <v>13</v>
      </c>
      <c r="N21" s="147"/>
      <c r="O21" s="148"/>
      <c r="P21" s="158"/>
    </row>
    <row r="22" spans="1:15" ht="23.25">
      <c r="A22" s="18"/>
      <c r="B22" s="7"/>
      <c r="C22" s="7"/>
      <c r="D22" s="159"/>
      <c r="E22" s="159"/>
      <c r="F22" s="159"/>
      <c r="G22" s="159"/>
      <c r="H22" s="159"/>
      <c r="I22" s="159"/>
      <c r="J22" s="159"/>
      <c r="K22" s="160"/>
      <c r="L22" s="7"/>
      <c r="M22" s="7"/>
      <c r="N22" s="19"/>
      <c r="O22" s="7"/>
    </row>
    <row r="23" spans="1:16" s="165" customFormat="1" ht="19.5" customHeight="1">
      <c r="A23" s="161"/>
      <c r="B23" s="162" t="s">
        <v>9</v>
      </c>
      <c r="C23" s="163" t="str">
        <f>VLOOKUP(MAX(P6:P20),R10:S17,2,FALSE)</f>
        <v>MANUEL</v>
      </c>
      <c r="D23" s="163"/>
      <c r="E23" s="164" t="s">
        <v>10</v>
      </c>
      <c r="G23" s="166">
        <f>VLOOKUP(MAX(P6:P20),R10:U17,3,FALSE)</f>
        <v>122</v>
      </c>
      <c r="H23" s="165" t="s">
        <v>11</v>
      </c>
      <c r="I23" s="167">
        <f>VLOOKUP(MAX(P6:P20),R10:U17,4,FALSE)</f>
        <v>30</v>
      </c>
      <c r="J23" s="165" t="s">
        <v>12</v>
      </c>
      <c r="K23" s="164"/>
      <c r="M23" s="164"/>
      <c r="N23" s="168"/>
      <c r="O23" s="164"/>
      <c r="P23" s="169">
        <f>MAX(P6:P20)</f>
        <v>122.3</v>
      </c>
    </row>
    <row r="24" spans="1:15" ht="24" thickBot="1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7"/>
    </row>
    <row r="26" ht="23.25">
      <c r="H26" s="173"/>
    </row>
  </sheetData>
  <mergeCells count="70">
    <mergeCell ref="P20:P21"/>
    <mergeCell ref="C23:D23"/>
    <mergeCell ref="D8:D9"/>
    <mergeCell ref="D10:D11"/>
    <mergeCell ref="D12:D13"/>
    <mergeCell ref="D14:D15"/>
    <mergeCell ref="D16:D17"/>
    <mergeCell ref="D18:D19"/>
    <mergeCell ref="D20:D21"/>
    <mergeCell ref="H18:H19"/>
    <mergeCell ref="H20:H21"/>
    <mergeCell ref="J20:J21"/>
    <mergeCell ref="L20:L21"/>
    <mergeCell ref="B18:B19"/>
    <mergeCell ref="C18:C19"/>
    <mergeCell ref="F18:F19"/>
    <mergeCell ref="B20:B21"/>
    <mergeCell ref="C20:C21"/>
    <mergeCell ref="F20:F21"/>
    <mergeCell ref="P16:P17"/>
    <mergeCell ref="J18:J19"/>
    <mergeCell ref="L18:L19"/>
    <mergeCell ref="P18:P19"/>
    <mergeCell ref="H14:H15"/>
    <mergeCell ref="H16:H17"/>
    <mergeCell ref="J16:J17"/>
    <mergeCell ref="L16:L17"/>
    <mergeCell ref="B14:B15"/>
    <mergeCell ref="C14:C15"/>
    <mergeCell ref="F14:F15"/>
    <mergeCell ref="B16:B17"/>
    <mergeCell ref="C16:C17"/>
    <mergeCell ref="F16:F17"/>
    <mergeCell ref="P12:P13"/>
    <mergeCell ref="J14:J15"/>
    <mergeCell ref="L14:L15"/>
    <mergeCell ref="P14:P15"/>
    <mergeCell ref="H10:H11"/>
    <mergeCell ref="H12:H13"/>
    <mergeCell ref="J12:J13"/>
    <mergeCell ref="L12:L13"/>
    <mergeCell ref="B10:B11"/>
    <mergeCell ref="C10:C11"/>
    <mergeCell ref="F10:F11"/>
    <mergeCell ref="B12:B13"/>
    <mergeCell ref="C12:C13"/>
    <mergeCell ref="F12:F13"/>
    <mergeCell ref="J8:J9"/>
    <mergeCell ref="L8:L9"/>
    <mergeCell ref="P8:P9"/>
    <mergeCell ref="J10:J11"/>
    <mergeCell ref="L10:L11"/>
    <mergeCell ref="P10:P11"/>
    <mergeCell ref="B8:B9"/>
    <mergeCell ref="C8:C9"/>
    <mergeCell ref="F8:F9"/>
    <mergeCell ref="H6:H7"/>
    <mergeCell ref="H8:H9"/>
    <mergeCell ref="B6:B7"/>
    <mergeCell ref="J6:J7"/>
    <mergeCell ref="L6:L7"/>
    <mergeCell ref="P6:P7"/>
    <mergeCell ref="C6:C7"/>
    <mergeCell ref="D6:D7"/>
    <mergeCell ref="F6:F7"/>
    <mergeCell ref="D5:E5"/>
    <mergeCell ref="F5:G5"/>
    <mergeCell ref="H5:I5"/>
    <mergeCell ref="J5:K5"/>
    <mergeCell ref="L5:M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